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ичурина д. 12" sheetId="1" r:id="rId1"/>
  </sheets>
  <externalReferences>
    <externalReference r:id="rId2"/>
  </externalReferences>
  <definedNames>
    <definedName name="АДРЕС" localSheetId="0">'ул Мичурина д. 12'!$B$3</definedName>
    <definedName name="АДРЕС">#REF!</definedName>
    <definedName name="АДРЕС2">#REF!</definedName>
    <definedName name="ВХДОЛГ" localSheetId="0">'ул Мичурина д. 12'!$G$9</definedName>
    <definedName name="ВХДОЛГ">#REF!</definedName>
    <definedName name="ВХСАЛЬДО" localSheetId="0">'ул Мичурина д. 12'!$D$9</definedName>
    <definedName name="ВХСАЛЬДО">#REF!</definedName>
    <definedName name="ВХСАЛЬДО3МЕС">#REF!</definedName>
    <definedName name="ДОГОВОР" localSheetId="0">'ул Мичурина д. 12'!$B$4</definedName>
    <definedName name="ДОГОВОР">#REF!</definedName>
    <definedName name="ДОЛГ" localSheetId="0">'ул Мичурина д. 12'!$A$9</definedName>
    <definedName name="ДОЛГ">#REF!</definedName>
    <definedName name="ЗАТРАЧЕНОК" localSheetId="0">'ул Мичурина д. 12'!$D$41</definedName>
    <definedName name="ЗАТРАЧЕНОК">#REF!</definedName>
    <definedName name="ЗАТРАЧЕНОТ" localSheetId="0">'ул Мичурина д. 12'!$D$40</definedName>
    <definedName name="ЗАТРАЧЕНОТ">#REF!</definedName>
    <definedName name="ЗАТРЕМ" localSheetId="0">'ул Мичурина д. 12'!$D$57</definedName>
    <definedName name="ЗАТРЕМ">#REF!</definedName>
    <definedName name="ИСХДОЛГ" localSheetId="0">'ул Мичурина д. 12'!$G$46</definedName>
    <definedName name="ИСХДОЛГ">#REF!</definedName>
    <definedName name="ИСХСАЛЬДО" localSheetId="0">'ул Мичурина д. 12'!$D$46</definedName>
    <definedName name="ИСХСАЛЬДО">#REF!</definedName>
    <definedName name="ИСХСАЛЬДО3МЕС">#REF!</definedName>
    <definedName name="КАП" localSheetId="0">'ул Мичурина д. 12'!$C$41</definedName>
    <definedName name="КАП">#REF!</definedName>
    <definedName name="КАПРЕМ">#REF!</definedName>
    <definedName name="КПЕРЕЧИСК" localSheetId="0">'ул Мичурина д. 12'!$G$41</definedName>
    <definedName name="КПЕРЕЧИСК">#REF!</definedName>
    <definedName name="КПЕРЕЧИСТ" localSheetId="0">'ул Мичурина д. 12'!$G$40</definedName>
    <definedName name="КПЕРЕЧИСТ">#REF!</definedName>
    <definedName name="НАЧЗАГОД">#REF!</definedName>
    <definedName name="НАЧЗАГОДНЕЖ">#REF!</definedName>
    <definedName name="НАЧРЕМ" localSheetId="0">'ул Мичурина д. 12'!$D$55</definedName>
    <definedName name="НАЧРЕМ">#REF!</definedName>
    <definedName name="НЕЖНАЧРЕМ" localSheetId="0">'ул Мичурина д. 12'!$D$56</definedName>
    <definedName name="НЕЖНАЧРЕМ">#REF!</definedName>
    <definedName name="ОПАЛЧЕНОТ" localSheetId="0">'ул Мичурина д. 12'!$E$40</definedName>
    <definedName name="ОПАЛЧЕНОТ">#REF!</definedName>
    <definedName name="ОПЛАЧЕНОК" localSheetId="0">'ул Мичурина д. 12'!$E$41</definedName>
    <definedName name="ОПЛАЧЕНОК">#REF!</definedName>
    <definedName name="ОСВОЕНО">#REF!</definedName>
    <definedName name="ОСТ" localSheetId="0">'ул Мичурина д. 12'!$A$46</definedName>
    <definedName name="ОСТ">#REF!</definedName>
    <definedName name="ПЛОЩАДЬ" localSheetId="0">'ул Мичурина д. 12'!$B$5</definedName>
    <definedName name="ПЛОЩАДЬ">#REF!</definedName>
    <definedName name="ПЛОЩАДЬДОМА">#REF!</definedName>
    <definedName name="РАЗМЕРПЛАТЫ" localSheetId="0">'ул Мичурина д. 12'!$C$11</definedName>
    <definedName name="РАЗМЕРПЛАТЫ">#REF!</definedName>
    <definedName name="СНРЕМ" localSheetId="0">'ул Мичурина д. 12'!#REF!</definedName>
    <definedName name="СНРЕМ">#REF!</definedName>
    <definedName name="ТАРОТОП" localSheetId="0">'ул Мичурина д. 12'!$C$16</definedName>
    <definedName name="ТАРОТОП">#REF!</definedName>
    <definedName name="ТАРХВС" localSheetId="0">'ул Мичурина д. 12'!$C$17</definedName>
    <definedName name="ТАРХВС">#REF!</definedName>
    <definedName name="ТБО" localSheetId="0">'ул Мичурина д. 12'!$C$13</definedName>
    <definedName name="ТБО">#REF!</definedName>
    <definedName name="ТБОНАЧ" localSheetId="0">'ул Мичурина д. 12'!$D$13</definedName>
    <definedName name="ТБОНАЧ">#REF!</definedName>
    <definedName name="ТБОНЕД" localSheetId="0">'ул Мичурина д. 12'!$F$13</definedName>
    <definedName name="ТБОНЕД">#REF!</definedName>
    <definedName name="ТБООПЛ" localSheetId="0">'ул Мичурина д. 12'!$E$13</definedName>
    <definedName name="ТБООПЛ">#REF!</definedName>
    <definedName name="ТБОПОСТ" localSheetId="0">'ул Мичурина д. 12'!$G$13</definedName>
    <definedName name="ТБОПОСТ">#REF!</definedName>
    <definedName name="ТЕК" localSheetId="0">'ул Мичурина д. 12'!$C$40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D57" i="1" l="1"/>
  <c r="D61" i="1" s="1"/>
  <c r="G42" i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<sst xmlns="http://schemas.openxmlformats.org/spreadsheetml/2006/main" count="72" uniqueCount="69">
  <si>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</si>
  <si>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</si>
  <si>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Мичурина д. 12</t>
  </si>
  <si>
    <t>Договор управления №:</t>
  </si>
  <si>
    <t xml:space="preserve">№ 10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</si>
  <si>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</si>
  <si>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</si>
  <si>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</si>
  <si>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</si>
  <si>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</si>
  <si>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</si>
  <si>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</si>
  <si>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</si>
  <si>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</si>
  <si>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</si>
  <si>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</si>
  <si>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</si>
  <si>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</si>
  <si>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</si>
  <si>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</si>
  <si>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</si>
  <si>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</si>
  <si>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</si>
  <si>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расчётный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</si>
  <si>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</si>
  <si>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</si>
  <si>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</si>
  <si>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</si>
  <si>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</si>
  <si>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</si>
  <si>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</si>
  <si>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</si>
  <si>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</si>
  <si>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</si>
  <si>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</si>
  <si>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</si>
  <si>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</si>
  <si>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</si>
  <si>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</si>
  <si>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</si>
  <si>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</si>
  <si>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фановой трубы</t>
  </si>
  <si>
    <t>Замена з/арматуры ГВС</t>
  </si>
  <si>
    <t>Ремонт кровли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</si>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</sst>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4" xfId="0" applyNumberFormat="1" applyBorder="1" applyAlignment="1">
      <alignment wrapText="1"/>
    </xf>
    <xf numFmtId="2" fontId="0" fillId="0" borderId="0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/>
  <dimension ref="A1:CS713"/>
  <sheetViews>
    <sheetView tabSelected="1" topLeftCell="A49" workbookViewId="0">
      <selection activeCell="G74" sqref="G7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9" width="9.140625" style="2"/>
    <col min="10" max="10" width="11.140625" style="2" bestFit="1" customWidth="1"/>
    <col min="11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3385.8899999999994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851515.61999999906</v>
      </c>
      <c r="E9" s="10" t="s">
        <v>8</v>
      </c>
      <c r="F9" s="11"/>
      <c r="G9" s="9">
        <v>418646.05999999953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368114.90999999963</v>
      </c>
      <c r="E13" s="24">
        <v>356973.13999999978</v>
      </c>
      <c r="F13" s="25">
        <f>ТБОНАЧ-ТБООПЛ</f>
        <v>11141.769999999844</v>
      </c>
      <c r="G13" s="26">
        <f>ТБООПЛ</f>
        <v>356973.13999999978</v>
      </c>
    </row>
    <row r="14" spans="1:7" ht="13.5" thickBot="1" x14ac:dyDescent="0.25">
      <c r="A14" s="27"/>
      <c r="B14" s="28" t="s">
        <v>17</v>
      </c>
      <c r="C14" s="29"/>
      <c r="D14" s="30">
        <f>D13</f>
        <v>368114.90999999963</v>
      </c>
      <c r="E14" s="30">
        <f>E13</f>
        <v>356973.13999999978</v>
      </c>
      <c r="F14" s="30">
        <f>F13</f>
        <v>11141.769999999844</v>
      </c>
      <c r="G14" s="30">
        <f>SUM(ТБОПОСТ)</f>
        <v>356973.13999999978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1199566.0599999998</v>
      </c>
      <c r="E16" s="24">
        <v>1190287.5700000005</v>
      </c>
      <c r="F16" s="25">
        <f t="shared" ref="F16:F25" si="0">D16-E16</f>
        <v>9278.4899999992922</v>
      </c>
      <c r="G16" s="26">
        <f t="shared" ref="G16:G25" si="1">E16</f>
        <v>1190287.5700000005</v>
      </c>
    </row>
    <row r="17" spans="1:7" x14ac:dyDescent="0.2">
      <c r="A17" s="34"/>
      <c r="B17" s="35" t="s">
        <v>20</v>
      </c>
      <c r="C17" s="23">
        <v>25.95</v>
      </c>
      <c r="D17" s="24">
        <v>133076.76999999993</v>
      </c>
      <c r="E17" s="24">
        <v>127417.68999999997</v>
      </c>
      <c r="F17" s="25">
        <f t="shared" si="0"/>
        <v>5659.0799999999581</v>
      </c>
      <c r="G17" s="26">
        <f t="shared" si="1"/>
        <v>127417.68999999997</v>
      </c>
    </row>
    <row r="18" spans="1:7" x14ac:dyDescent="0.2">
      <c r="A18" s="34"/>
      <c r="B18" s="35" t="s">
        <v>21</v>
      </c>
      <c r="C18" s="23">
        <v>17.79</v>
      </c>
      <c r="D18" s="24">
        <v>86607.540000000037</v>
      </c>
      <c r="E18" s="24">
        <v>87240.520000000062</v>
      </c>
      <c r="F18" s="25">
        <f t="shared" si="0"/>
        <v>-632.98000000002503</v>
      </c>
      <c r="G18" s="26">
        <f t="shared" si="1"/>
        <v>87240.520000000062</v>
      </c>
    </row>
    <row r="19" spans="1:7" x14ac:dyDescent="0.2">
      <c r="A19" s="34"/>
      <c r="B19" s="35" t="s">
        <v>22</v>
      </c>
      <c r="C19" s="23" t="s">
        <v>23</v>
      </c>
      <c r="D19" s="24">
        <v>545695.26</v>
      </c>
      <c r="E19" s="24">
        <v>561037.90000000014</v>
      </c>
      <c r="F19" s="25">
        <f t="shared" si="0"/>
        <v>-15342.64000000013</v>
      </c>
      <c r="G19" s="26">
        <f t="shared" si="1"/>
        <v>561037.90000000014</v>
      </c>
    </row>
    <row r="20" spans="1:7" x14ac:dyDescent="0.2">
      <c r="A20" s="34"/>
      <c r="B20" s="35" t="s">
        <v>24</v>
      </c>
      <c r="C20" s="23">
        <v>17.79</v>
      </c>
      <c r="D20" s="24">
        <v>66078.69</v>
      </c>
      <c r="E20" s="24">
        <v>68655.379999999946</v>
      </c>
      <c r="F20" s="25">
        <f t="shared" si="0"/>
        <v>-2576.6899999999441</v>
      </c>
      <c r="G20" s="26">
        <f t="shared" si="1"/>
        <v>68655.379999999946</v>
      </c>
    </row>
    <row r="21" spans="1:7" x14ac:dyDescent="0.2">
      <c r="A21" s="34"/>
      <c r="B21" s="35" t="s">
        <v>25</v>
      </c>
      <c r="C21" s="23">
        <v>4.2300000000000004</v>
      </c>
      <c r="D21" s="24">
        <v>187615.49000000002</v>
      </c>
      <c r="E21" s="24">
        <v>268133.12</v>
      </c>
      <c r="F21" s="25">
        <f t="shared" si="0"/>
        <v>-80517.629999999976</v>
      </c>
      <c r="G21" s="26">
        <f t="shared" si="1"/>
        <v>268133.12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2218639.81</v>
      </c>
      <c r="E26" s="30">
        <f>SUM(E16:E25)</f>
        <v>2302772.1800000006</v>
      </c>
      <c r="F26" s="30">
        <f>SUM(F16:F25)</f>
        <v>-84132.370000000825</v>
      </c>
      <c r="G26" s="30">
        <f>SUM(G16:G25)</f>
        <v>2302772.1800000006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137535.22</v>
      </c>
      <c r="E28" s="24">
        <v>128625.95999999996</v>
      </c>
      <c r="F28" s="25">
        <f>D28-E28</f>
        <v>8909.2600000000384</v>
      </c>
      <c r="G28" s="26">
        <f t="shared" ref="G28:G37" si="2">E28</f>
        <v>128625.95999999996</v>
      </c>
    </row>
    <row r="29" spans="1:7" x14ac:dyDescent="0.2">
      <c r="A29" s="34"/>
      <c r="B29" s="35" t="s">
        <v>28</v>
      </c>
      <c r="C29" s="23">
        <v>0</v>
      </c>
      <c r="D29" s="24">
        <v>25842</v>
      </c>
      <c r="E29" s="24">
        <v>26809.930000000004</v>
      </c>
      <c r="F29" s="25">
        <f>D29-E29</f>
        <v>-967.93000000000393</v>
      </c>
      <c r="G29" s="26">
        <f t="shared" si="2"/>
        <v>26809.930000000004</v>
      </c>
    </row>
    <row r="30" spans="1:7" x14ac:dyDescent="0.2">
      <c r="A30" s="34"/>
      <c r="B30" s="35" t="s">
        <v>29</v>
      </c>
      <c r="C30" s="23">
        <v>7.14</v>
      </c>
      <c r="D30" s="24">
        <v>29139.78</v>
      </c>
      <c r="E30" s="24">
        <v>28406.720000000001</v>
      </c>
      <c r="F30" s="25">
        <f t="shared" ref="F30:F37" si="3">D30-E30</f>
        <v>733.05999999999767</v>
      </c>
      <c r="G30" s="26">
        <f t="shared" si="2"/>
        <v>28406.720000000001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192517</v>
      </c>
      <c r="E38" s="30">
        <f>SUM(E28:E37)</f>
        <v>183842.60999999996</v>
      </c>
      <c r="F38" s="30">
        <f>SUM(F28:F37)</f>
        <v>8674.3900000000322</v>
      </c>
      <c r="G38" s="30">
        <f>SUM(G28:G37)</f>
        <v>183842.60999999996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73953.650000000067</v>
      </c>
      <c r="E40" s="24">
        <v>74086.580000000089</v>
      </c>
      <c r="F40" s="25">
        <f>ЗАТРАЧЕНОТ-ОПАЛЧЕНОТ</f>
        <v>-132.93000000002212</v>
      </c>
      <c r="G40" s="45">
        <v>-464759.69999999995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73953.650000000067</v>
      </c>
      <c r="E42" s="30">
        <f>E41+E40</f>
        <v>74086.580000000089</v>
      </c>
      <c r="F42" s="30">
        <f>F41+F40</f>
        <v>-132.93000000002212</v>
      </c>
      <c r="G42" s="30">
        <f>КПЕРЕЧИСТ+КПЕРЕЧИСК</f>
        <v>-464759.69999999995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2853225.3699999996</v>
      </c>
      <c r="E44" s="30">
        <f>E42+E38+E26+E14</f>
        <v>2917674.5100000002</v>
      </c>
      <c r="F44" s="30">
        <f>F42+F38+F26+F14</f>
        <v>-64449.140000000974</v>
      </c>
      <c r="G44" s="30">
        <f>G42+G38+G26+G14</f>
        <v>2378828.2300000004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787066.48000000219</v>
      </c>
      <c r="E46" s="10" t="s">
        <v>8</v>
      </c>
      <c r="F46" s="11"/>
      <c r="G46" s="9">
        <v>393331.1299999996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C54" s="55"/>
      <c r="D54" s="56">
        <v>26975.03</v>
      </c>
      <c r="E54" s="56"/>
    </row>
    <row r="55" spans="1:7" x14ac:dyDescent="0.2">
      <c r="A55" s="54" t="s">
        <v>39</v>
      </c>
      <c r="B55" s="57"/>
      <c r="D55" s="56">
        <v>74086.580000000031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40</v>
      </c>
      <c r="B57" s="59"/>
      <c r="D57" s="60">
        <f>SUM(F58:G60)</f>
        <v>157457.26999999999</v>
      </c>
      <c r="E57" s="60"/>
    </row>
    <row r="58" spans="1:7" s="62" customFormat="1" x14ac:dyDescent="0.2">
      <c r="A58" s="61" t="s">
        <v>41</v>
      </c>
      <c r="B58" s="61"/>
      <c r="C58" s="61"/>
      <c r="D58" s="61"/>
      <c r="E58" s="61"/>
      <c r="F58" s="61">
        <v>6762.81</v>
      </c>
      <c r="G58" s="61"/>
    </row>
    <row r="59" spans="1:7" s="62" customFormat="1" x14ac:dyDescent="0.2">
      <c r="A59" s="61" t="s">
        <v>42</v>
      </c>
      <c r="B59" s="61"/>
      <c r="C59" s="61"/>
      <c r="D59" s="61"/>
      <c r="E59" s="61"/>
      <c r="F59" s="61">
        <v>4847.9000000000005</v>
      </c>
      <c r="G59" s="61"/>
    </row>
    <row r="60" spans="1:7" s="62" customFormat="1" x14ac:dyDescent="0.2">
      <c r="A60" s="61" t="s">
        <v>43</v>
      </c>
      <c r="B60" s="61"/>
      <c r="C60" s="61"/>
      <c r="D60" s="61"/>
      <c r="E60" s="61"/>
      <c r="F60" s="61">
        <v>145846.56</v>
      </c>
      <c r="G60" s="61"/>
    </row>
    <row r="61" spans="1:7" s="62" customFormat="1" x14ac:dyDescent="0.2">
      <c r="A61" s="62" t="s">
        <v>44</v>
      </c>
      <c r="D61" s="63">
        <f>D54+НАЧРЕМ-ЗАТРЕМ</f>
        <v>-56395.65999999996</v>
      </c>
      <c r="E61" s="64"/>
      <c r="F61" s="65"/>
      <c r="G61" s="65"/>
    </row>
    <row r="62" spans="1:7" s="62" customFormat="1" x14ac:dyDescent="0.2"/>
    <row r="63" spans="1:7" s="62" customFormat="1" x14ac:dyDescent="0.2">
      <c r="A63" s="66" t="s">
        <v>45</v>
      </c>
    </row>
    <row r="64" spans="1:7" s="62" customFormat="1" x14ac:dyDescent="0.2"/>
    <row r="65" spans="1:97" s="62" customFormat="1" x14ac:dyDescent="0.2">
      <c r="A65" s="67" t="s">
        <v>46</v>
      </c>
      <c r="B65" s="67"/>
      <c r="D65" s="68">
        <v>20391.750000000029</v>
      </c>
      <c r="E65" s="69"/>
    </row>
    <row r="66" spans="1:97" s="62" customFormat="1" x14ac:dyDescent="0.2">
      <c r="A66" s="67" t="s">
        <v>47</v>
      </c>
      <c r="B66" s="67"/>
      <c r="D66" s="70">
        <v>0</v>
      </c>
      <c r="E66" s="71"/>
    </row>
    <row r="67" spans="1:97" s="62" customFormat="1" x14ac:dyDescent="0.2">
      <c r="A67" s="67" t="s">
        <v>48</v>
      </c>
      <c r="B67" s="67"/>
      <c r="D67" s="70">
        <v>1200</v>
      </c>
      <c r="E67" s="71"/>
    </row>
    <row r="68" spans="1:97" s="62" customFormat="1" x14ac:dyDescent="0.2">
      <c r="A68" s="67" t="s">
        <v>49</v>
      </c>
      <c r="B68" s="67"/>
      <c r="D68" s="70">
        <v>244029.91</v>
      </c>
      <c r="E68" s="71"/>
    </row>
    <row r="69" spans="1:97" s="62" customFormat="1" x14ac:dyDescent="0.2">
      <c r="A69" s="67" t="s">
        <v>50</v>
      </c>
      <c r="B69" s="67"/>
      <c r="D69" s="72">
        <v>0</v>
      </c>
      <c r="E69" s="73"/>
    </row>
    <row r="70" spans="1:97" s="62" customFormat="1" x14ac:dyDescent="0.2">
      <c r="A70" s="74" t="s">
        <v>51</v>
      </c>
      <c r="B70" s="74"/>
      <c r="C70" s="74"/>
      <c r="D70" s="74"/>
      <c r="E70" s="74"/>
      <c r="F70" s="74" t="s">
        <v>52</v>
      </c>
      <c r="G70" s="74"/>
    </row>
    <row r="71" spans="1:97" s="62" customFormat="1" x14ac:dyDescent="0.2">
      <c r="A71" s="75" t="s">
        <v>53</v>
      </c>
      <c r="B71" s="75"/>
      <c r="D71" s="76">
        <v>21591.750000000029</v>
      </c>
      <c r="E71" s="77"/>
    </row>
    <row r="72" spans="1:97" s="62" customFormat="1" x14ac:dyDescent="0.2"/>
    <row r="73" spans="1:97" s="62" customFormat="1" x14ac:dyDescent="0.2"/>
    <row r="74" spans="1:97" s="62" customFormat="1" x14ac:dyDescent="0.2"/>
    <row r="75" spans="1:97" s="62" customFormat="1" x14ac:dyDescent="0.2"/>
    <row r="76" spans="1:97" s="62" customFormat="1" x14ac:dyDescent="0.2">
      <c r="A76" s="78" t="s">
        <v>54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8" t="s">
        <v>55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8" t="s">
        <v>56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8" t="s">
        <v>57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8" t="s">
        <v>58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8" t="s">
        <v>59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8" t="s">
        <v>60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8" t="s">
        <v>61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8" t="s">
        <v>62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8" t="s">
        <v>63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8" t="s">
        <v>64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ht="15" x14ac:dyDescent="0.25">
      <c r="A92" s="80" t="s">
        <v>65</v>
      </c>
      <c r="B92" s="80"/>
      <c r="C92" s="80"/>
      <c r="D92" s="80"/>
      <c r="E92" s="80"/>
      <c r="F92" s="81" t="s">
        <v>66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80" t="s">
        <v>67</v>
      </c>
      <c r="B95" s="80"/>
      <c r="C95" s="80"/>
      <c r="D95" s="80"/>
      <c r="E95" s="80"/>
      <c r="F95" s="81" t="s">
        <v>68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  <row r="713" s="62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Мичурина д. 12</vt:lpstr>
      <vt:lpstr>'ул Мичурина д. 12'!АДРЕС</vt:lpstr>
      <vt:lpstr>'ул Мичурина д. 12'!ВХДОЛГ</vt:lpstr>
      <vt:lpstr>'ул Мичурина д. 12'!ВХСАЛЬДО</vt:lpstr>
      <vt:lpstr>'ул Мичурина д. 12'!ДОГОВОР</vt:lpstr>
      <vt:lpstr>'ул Мичурина д. 12'!ДОЛГ</vt:lpstr>
      <vt:lpstr>'ул Мичурина д. 12'!ЗАТРАЧЕНОК</vt:lpstr>
      <vt:lpstr>'ул Мичурина д. 12'!ЗАТРАЧЕНОТ</vt:lpstr>
      <vt:lpstr>'ул Мичурина д. 12'!ЗАТРЕМ</vt:lpstr>
      <vt:lpstr>'ул Мичурина д. 12'!ИСХДОЛГ</vt:lpstr>
      <vt:lpstr>'ул Мичурина д. 12'!ИСХСАЛЬДО</vt:lpstr>
      <vt:lpstr>'ул Мичурина д. 12'!КАП</vt:lpstr>
      <vt:lpstr>'ул Мичурина д. 12'!КПЕРЕЧИСК</vt:lpstr>
      <vt:lpstr>'ул Мичурина д. 12'!КПЕРЕЧИСТ</vt:lpstr>
      <vt:lpstr>'ул Мичурина д. 12'!НАЧРЕМ</vt:lpstr>
      <vt:lpstr>'ул Мичурина д. 12'!НЕЖНАЧРЕМ</vt:lpstr>
      <vt:lpstr>'ул Мичурина д. 12'!ОПАЛЧЕНОТ</vt:lpstr>
      <vt:lpstr>'ул Мичурина д. 12'!ОПЛАЧЕНОК</vt:lpstr>
      <vt:lpstr>'ул Мичурина д. 12'!ОСТ</vt:lpstr>
      <vt:lpstr>'ул Мичурина д. 12'!ПЛОЩАДЬ</vt:lpstr>
      <vt:lpstr>'ул Мичурина д. 12'!РАЗМЕРПЛАТЫ</vt:lpstr>
      <vt:lpstr>'ул Мичурина д. 12'!ТАРОТОП</vt:lpstr>
      <vt:lpstr>'ул Мичурина д. 12'!ТАРХВС</vt:lpstr>
      <vt:lpstr>'ул Мичурина д. 12'!ТБО</vt:lpstr>
      <vt:lpstr>'ул Мичурина д. 12'!ТБОНАЧ</vt:lpstr>
      <vt:lpstr>'ул Мичурина д. 12'!ТБОНЕД</vt:lpstr>
      <vt:lpstr>'ул Мичурина д. 12'!ТБООПЛ</vt:lpstr>
      <vt:lpstr>'ул Мичурина д. 12'!ТБОПОСТ</vt:lpstr>
      <vt:lpstr>'ул Мичурина д. 12'!ТЕК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2018-03-30T13:22:10Z</dcterms:created>
  <dcterms:modified xsi:type="dcterms:W3CDTF">2018-03-30T13:22:10Z</dcterms:modified>
</cp:coreProperties>
</file>